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enne_projektmappe"/>
  <bookViews>
    <workbookView showHorizontalScroll="0" showVerticalScroll="0" showSheetTabs="0" xWindow="32760" yWindow="32760" windowWidth="25200" windowHeight="14115" activeTab="1"/>
  </bookViews>
  <sheets>
    <sheet name="Skattefri kørsel" sheetId="1" r:id="rId1"/>
    <sheet name="Skattepligtig kørsel" sheetId="2" r:id="rId2"/>
    <sheet name=" " sheetId="3" state="veryHidden" r:id="rId3"/>
  </sheets>
  <definedNames>
    <definedName name="_xlnm.Print_Area" localSheetId="0">'Skattefri kørsel'!$A$4:$I$22</definedName>
    <definedName name="_xlnm.Print_Area" localSheetId="1">'Skattepligtig kørsel'!$A$4:$J$22</definedName>
    <definedName name="År">' '!$A$1:$A$15</definedName>
    <definedName name="År2">' '!$E$1:$E$14</definedName>
  </definedNames>
  <calcPr fullCalcOnLoad="1"/>
</workbook>
</file>

<file path=xl/sharedStrings.xml><?xml version="1.0" encoding="utf-8"?>
<sst xmlns="http://schemas.openxmlformats.org/spreadsheetml/2006/main" count="56" uniqueCount="28">
  <si>
    <t>kr.</t>
  </si>
  <si>
    <t>Pr. dag :</t>
  </si>
  <si>
    <t>km.</t>
  </si>
  <si>
    <t xml:space="preserve">                               Antal dage :</t>
  </si>
  <si>
    <t>Ialt :</t>
  </si>
  <si>
    <t xml:space="preserve">        Skattefri Kørsels-godtgørelse</t>
  </si>
  <si>
    <t xml:space="preserve">        Skattepligtigt kørsels-fradrag</t>
  </si>
  <si>
    <t xml:space="preserve">   Vælg godtgørelses type :</t>
  </si>
  <si>
    <t/>
  </si>
  <si>
    <t xml:space="preserve">      Ialt inkl. 0 - 24 km :</t>
  </si>
  <si>
    <t xml:space="preserve">      Ialt :</t>
  </si>
  <si>
    <t>Befordrings fradrag :</t>
  </si>
  <si>
    <t>Kørsel i km. :</t>
  </si>
  <si>
    <t>Befordrings godtgørelse :</t>
  </si>
  <si>
    <t>Befordrings satser :</t>
  </si>
  <si>
    <t>over</t>
  </si>
  <si>
    <t>-</t>
  </si>
  <si>
    <t>Samlede antal km. pr. dag.</t>
  </si>
  <si>
    <t>År</t>
  </si>
  <si>
    <t>&lt; 20000</t>
  </si>
  <si>
    <t>&gt; 20000</t>
  </si>
  <si>
    <t>0 - 24</t>
  </si>
  <si>
    <t>25 - 120</t>
  </si>
  <si>
    <t>&gt; 120</t>
  </si>
  <si>
    <t>Udkantskommune</t>
  </si>
  <si>
    <t>Nej</t>
  </si>
  <si>
    <t>2022 jan-apr</t>
  </si>
  <si>
    <t>2022 maj-dec</t>
  </si>
</sst>
</file>

<file path=xl/styles.xml><?xml version="1.0" encoding="utf-8"?>
<styleSheet xmlns="http://schemas.openxmlformats.org/spreadsheetml/2006/main">
  <numFmts count="38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_-;\-* #,##0_-;_-* &quot;-&quot;_-;_-@_-"/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* #,##0_ ;_ * \-#,##0_ ;_ * &quot;-&quot;_ ;_ @_ "/>
    <numFmt numFmtId="170" formatCode="_ &quot;kr.&quot;\ * #,##0.00_ ;_ &quot;kr.&quot;\ * \-#,##0.00_ ;_ &quot;kr.&quot;\ * &quot;-&quot;??_ ;_ @_ "/>
    <numFmt numFmtId="171" formatCode="_ * #,##0.00_ ;_ * \-#,##0.00_ ;_ * &quot;-&quot;??_ ;_ @_ "/>
    <numFmt numFmtId="172" formatCode="_-* #,##0\ _k_r_._-;\-* #,##0\ _k_r_._-;_-* &quot;-&quot;\ _k_r_._-;_-@_-"/>
    <numFmt numFmtId="173" formatCode="_-* #,##0.00\ _k_r_._-;\-* #,##0.00\ _k_r_._-;_-* &quot;-&quot;??\ _k_r_._-;_-@_-"/>
    <numFmt numFmtId="174" formatCode="&quot;kr&quot;\ #,##0;&quot;kr&quot;\ \-#,##0"/>
    <numFmt numFmtId="175" formatCode="&quot;kr&quot;\ #,##0;[Red]&quot;kr&quot;\ \-#,##0"/>
    <numFmt numFmtId="176" formatCode="&quot;kr&quot;\ #,##0.00;&quot;kr&quot;\ \-#,##0.00"/>
    <numFmt numFmtId="177" formatCode="&quot;kr&quot;\ #,##0.00;[Red]&quot;kr&quot;\ \-#,##0.00"/>
    <numFmt numFmtId="178" formatCode="_ &quot;kr&quot;\ * #,##0_ ;_ &quot;kr&quot;\ * \-#,##0_ ;_ &quot;kr&quot;\ * &quot;-&quot;_ ;_ @_ "/>
    <numFmt numFmtId="179" formatCode="_ &quot;kr&quot;\ * #,##0.00_ ;_ &quot;kr&quot;\ * \-#,##0.00_ ;_ &quot;kr&quot;\ * &quot;-&quot;??_ ;_ @_ "/>
    <numFmt numFmtId="180" formatCode="&quot;kr&quot;\ #,##0_);\(&quot;kr&quot;\ #,##0\)"/>
    <numFmt numFmtId="181" formatCode="&quot;kr&quot;\ #,##0_);[Red]\(&quot;kr&quot;\ #,##0\)"/>
    <numFmt numFmtId="182" formatCode="&quot;kr&quot;\ #,##0.00_);\(&quot;kr&quot;\ #,##0.00\)"/>
    <numFmt numFmtId="183" formatCode="&quot;kr&quot;\ #,##0.00_);[Red]\(&quot;kr&quot;\ #,##0.00\)"/>
    <numFmt numFmtId="184" formatCode="_(&quot;kr&quot;\ * #,##0_);_(&quot;kr&quot;\ * \(#,##0\);_(&quot;kr&quot;\ * &quot;-&quot;_);_(@_)"/>
    <numFmt numFmtId="185" formatCode="_(* #,##0_);_(* \(#,##0\);_(* &quot;-&quot;_);_(@_)"/>
    <numFmt numFmtId="186" formatCode="_(&quot;kr&quot;\ * #,##0.00_);_(&quot;kr&quot;\ * \(#,##0.00\);_(&quot;kr&quot;\ * &quot;-&quot;??_);_(@_)"/>
    <numFmt numFmtId="187" formatCode="_(* #,##0.00_);_(* \(#,##0.00\);_(* &quot;-&quot;??_);_(@_)"/>
    <numFmt numFmtId="188" formatCode="_(* #,##0.0_);_(* \(#,##0.0\);_(* &quot;-&quot;?_);_(@_)"/>
    <numFmt numFmtId="189" formatCode="#\ &quot;km&quot;"/>
    <numFmt numFmtId="190" formatCode="&quot;0 - &quot;\ #\ &quot;km&quot;"/>
    <numFmt numFmtId="191" formatCode="&quot;Over &quot;\ #\ &quot; km&quot;"/>
    <numFmt numFmtId="192" formatCode="&quot;0 - &quot;\ #,###\ &quot;km&quot;"/>
    <numFmt numFmtId="193" formatCode="&quot;Over &quot;\ #,###\ &quot; km&quot;"/>
  </numFmts>
  <fonts count="60">
    <font>
      <sz val="10"/>
      <name val="Arial"/>
      <family val="0"/>
    </font>
    <font>
      <sz val="9"/>
      <name val="Arial"/>
      <family val="2"/>
    </font>
    <font>
      <sz val="10"/>
      <color indexed="22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9"/>
      <color indexed="9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7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color indexed="12"/>
      <name val="Arial"/>
      <family val="2"/>
    </font>
    <font>
      <b/>
      <sz val="8"/>
      <color indexed="9"/>
      <name val="Arial"/>
      <family val="2"/>
    </font>
    <font>
      <b/>
      <u val="single"/>
      <sz val="10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color indexed="9"/>
      <name val="Arial"/>
      <family val="2"/>
    </font>
    <font>
      <b/>
      <sz val="9"/>
      <color indexed="9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9"/>
      <color indexed="55"/>
      <name val="Arial"/>
      <family val="2"/>
    </font>
    <font>
      <b/>
      <sz val="10"/>
      <color indexed="55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0"/>
      <color theme="0"/>
      <name val="Arial"/>
      <family val="2"/>
    </font>
    <font>
      <sz val="9"/>
      <color theme="0"/>
      <name val="Arial"/>
      <family val="2"/>
    </font>
    <font>
      <b/>
      <sz val="9"/>
      <color theme="0" tint="-0.3499799966812134"/>
      <name val="Arial"/>
      <family val="2"/>
    </font>
    <font>
      <b/>
      <sz val="10"/>
      <color theme="0" tint="-0.3499799966812134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62"/>
        <bgColor indexed="64"/>
      </patternFill>
    </fill>
  </fills>
  <borders count="2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9"/>
      </bottom>
    </border>
    <border>
      <left>
        <color indexed="63"/>
      </left>
      <right style="thin">
        <color indexed="9"/>
      </right>
      <top style="medium">
        <color indexed="8"/>
      </top>
      <bottom style="thin">
        <color indexed="9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9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medium">
        <color indexed="63"/>
      </left>
      <right>
        <color indexed="63"/>
      </right>
      <top style="medium">
        <color indexed="63"/>
      </top>
      <bottom style="thin">
        <color indexed="9"/>
      </bottom>
    </border>
    <border>
      <left>
        <color indexed="63"/>
      </left>
      <right>
        <color indexed="63"/>
      </right>
      <top style="medium"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 style="medium">
        <color indexed="63"/>
      </top>
      <bottom style="thin">
        <color indexed="9"/>
      </bottom>
    </border>
    <border>
      <left style="medium">
        <color indexed="22"/>
      </left>
      <right>
        <color indexed="63"/>
      </right>
      <top style="medium">
        <color indexed="22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63"/>
      </bottom>
    </border>
    <border>
      <left>
        <color indexed="63"/>
      </left>
      <right style="medium">
        <color indexed="63"/>
      </right>
      <top style="medium">
        <color indexed="22"/>
      </top>
      <bottom style="medium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42" fillId="21" borderId="2" applyNumberFormat="0" applyAlignment="0" applyProtection="0"/>
    <xf numFmtId="0" fontId="10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29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0" borderId="3" applyNumberFormat="0" applyAlignment="0" applyProtection="0"/>
    <xf numFmtId="0" fontId="9" fillId="0" borderId="0" applyNumberFormat="0" applyFill="0" applyBorder="0" applyAlignment="0" applyProtection="0"/>
    <xf numFmtId="0" fontId="47" fillId="31" borderId="0" applyNumberFormat="0" applyBorder="0" applyAlignment="0" applyProtection="0"/>
    <xf numFmtId="0" fontId="48" fillId="21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2" borderId="0" applyNumberFormat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188" fontId="4" fillId="33" borderId="0" xfId="0" applyNumberFormat="1" applyFont="1" applyFill="1" applyBorder="1" applyAlignment="1" applyProtection="1">
      <alignment/>
      <protection hidden="1" locked="0"/>
    </xf>
    <xf numFmtId="0" fontId="1" fillId="34" borderId="10" xfId="0" applyFont="1" applyFill="1" applyBorder="1" applyAlignment="1" applyProtection="1">
      <alignment horizontal="center"/>
      <protection hidden="1"/>
    </xf>
    <xf numFmtId="0" fontId="4" fillId="34" borderId="0" xfId="0" applyFont="1" applyFill="1" applyBorder="1" applyAlignment="1" applyProtection="1">
      <alignment/>
      <protection hidden="1"/>
    </xf>
    <xf numFmtId="0" fontId="4" fillId="34" borderId="11" xfId="0" applyFont="1" applyFill="1" applyBorder="1" applyAlignment="1" applyProtection="1">
      <alignment/>
      <protection hidden="1"/>
    </xf>
    <xf numFmtId="0" fontId="5" fillId="34" borderId="0" xfId="0" applyFont="1" applyFill="1" applyBorder="1" applyAlignment="1" applyProtection="1">
      <alignment horizontal="center"/>
      <protection hidden="1"/>
    </xf>
    <xf numFmtId="0" fontId="4" fillId="34" borderId="10" xfId="0" applyFont="1" applyFill="1" applyBorder="1" applyAlignment="1" applyProtection="1">
      <alignment/>
      <protection hidden="1"/>
    </xf>
    <xf numFmtId="0" fontId="3" fillId="34" borderId="0" xfId="0" applyFont="1" applyFill="1" applyBorder="1" applyAlignment="1" applyProtection="1">
      <alignment/>
      <protection hidden="1"/>
    </xf>
    <xf numFmtId="0" fontId="3" fillId="34" borderId="0" xfId="0" applyFont="1" applyFill="1" applyBorder="1" applyAlignment="1" applyProtection="1">
      <alignment horizontal="right"/>
      <protection hidden="1"/>
    </xf>
    <xf numFmtId="0" fontId="3" fillId="34" borderId="0" xfId="0" applyFont="1" applyFill="1" applyBorder="1" applyAlignment="1" applyProtection="1">
      <alignment horizontal="center"/>
      <protection hidden="1"/>
    </xf>
    <xf numFmtId="0" fontId="4" fillId="34" borderId="0" xfId="0" applyFont="1" applyFill="1" applyBorder="1" applyAlignment="1">
      <alignment/>
    </xf>
    <xf numFmtId="187" fontId="4" fillId="34" borderId="0" xfId="0" applyNumberFormat="1" applyFont="1" applyFill="1" applyBorder="1" applyAlignment="1" applyProtection="1">
      <alignment horizontal="center"/>
      <protection hidden="1"/>
    </xf>
    <xf numFmtId="188" fontId="4" fillId="34" borderId="0" xfId="0" applyNumberFormat="1" applyFont="1" applyFill="1" applyBorder="1" applyAlignment="1" applyProtection="1">
      <alignment/>
      <protection hidden="1"/>
    </xf>
    <xf numFmtId="0" fontId="11" fillId="34" borderId="0" xfId="49" applyFont="1" applyFill="1" applyBorder="1" applyAlignment="1" applyProtection="1">
      <alignment horizontal="left"/>
      <protection hidden="1"/>
    </xf>
    <xf numFmtId="0" fontId="8" fillId="34" borderId="0" xfId="0" applyFont="1" applyFill="1" applyBorder="1" applyAlignment="1" applyProtection="1">
      <alignment/>
      <protection hidden="1"/>
    </xf>
    <xf numFmtId="0" fontId="14" fillId="34" borderId="12" xfId="0" applyFont="1" applyFill="1" applyBorder="1" applyAlignment="1">
      <alignment/>
    </xf>
    <xf numFmtId="0" fontId="3" fillId="35" borderId="0" xfId="0" applyFont="1" applyFill="1" applyBorder="1" applyAlignment="1" applyProtection="1">
      <alignment/>
      <protection hidden="1"/>
    </xf>
    <xf numFmtId="0" fontId="6" fillId="35" borderId="0" xfId="0" applyFont="1" applyFill="1" applyBorder="1" applyAlignment="1" applyProtection="1">
      <alignment horizontal="right"/>
      <protection hidden="1"/>
    </xf>
    <xf numFmtId="185" fontId="2" fillId="35" borderId="0" xfId="0" applyNumberFormat="1" applyFont="1" applyFill="1" applyBorder="1" applyAlignment="1" applyProtection="1">
      <alignment/>
      <protection hidden="1"/>
    </xf>
    <xf numFmtId="0" fontId="6" fillId="35" borderId="0" xfId="0" applyFont="1" applyFill="1" applyBorder="1" applyAlignment="1" applyProtection="1">
      <alignment/>
      <protection hidden="1"/>
    </xf>
    <xf numFmtId="0" fontId="6" fillId="35" borderId="0" xfId="0" applyFont="1" applyFill="1" applyBorder="1" applyAlignment="1">
      <alignment/>
    </xf>
    <xf numFmtId="0" fontId="6" fillId="35" borderId="0" xfId="0" applyFont="1" applyFill="1" applyBorder="1" applyAlignment="1">
      <alignment horizontal="right"/>
    </xf>
    <xf numFmtId="188" fontId="2" fillId="35" borderId="0" xfId="0" applyNumberFormat="1" applyFont="1" applyFill="1" applyBorder="1" applyAlignment="1">
      <alignment horizontal="left"/>
    </xf>
    <xf numFmtId="188" fontId="2" fillId="35" borderId="0" xfId="0" applyNumberFormat="1" applyFont="1" applyFill="1" applyBorder="1" applyAlignment="1">
      <alignment/>
    </xf>
    <xf numFmtId="0" fontId="7" fillId="35" borderId="10" xfId="0" applyFont="1" applyFill="1" applyBorder="1" applyAlignment="1" applyProtection="1">
      <alignment/>
      <protection hidden="1"/>
    </xf>
    <xf numFmtId="0" fontId="7" fillId="35" borderId="11" xfId="0" applyFont="1" applyFill="1" applyBorder="1" applyAlignment="1" applyProtection="1">
      <alignment horizontal="centerContinuous"/>
      <protection hidden="1"/>
    </xf>
    <xf numFmtId="0" fontId="13" fillId="34" borderId="13" xfId="49" applyFont="1" applyFill="1" applyBorder="1" applyAlignment="1" applyProtection="1">
      <alignment/>
      <protection/>
    </xf>
    <xf numFmtId="0" fontId="0" fillId="35" borderId="11" xfId="0" applyFont="1" applyFill="1" applyBorder="1" applyAlignment="1" applyProtection="1">
      <alignment horizontal="centerContinuous"/>
      <protection hidden="1"/>
    </xf>
    <xf numFmtId="0" fontId="12" fillId="34" borderId="14" xfId="0" applyFont="1" applyFill="1" applyBorder="1" applyAlignment="1" applyProtection="1">
      <alignment/>
      <protection hidden="1"/>
    </xf>
    <xf numFmtId="0" fontId="1" fillId="34" borderId="0" xfId="0" applyFont="1" applyFill="1" applyBorder="1" applyAlignment="1" applyProtection="1">
      <alignment horizontal="center"/>
      <protection hidden="1"/>
    </xf>
    <xf numFmtId="0" fontId="56" fillId="34" borderId="10" xfId="0" applyFont="1" applyFill="1" applyBorder="1" applyAlignment="1" applyProtection="1">
      <alignment/>
      <protection hidden="1"/>
    </xf>
    <xf numFmtId="0" fontId="56" fillId="34" borderId="0" xfId="0" applyFont="1" applyFill="1" applyBorder="1" applyAlignment="1" applyProtection="1" quotePrefix="1">
      <alignment/>
      <protection hidden="1"/>
    </xf>
    <xf numFmtId="0" fontId="56" fillId="34" borderId="10" xfId="0" applyFont="1" applyFill="1" applyBorder="1" applyAlignment="1" applyProtection="1">
      <alignment horizontal="right"/>
      <protection hidden="1"/>
    </xf>
    <xf numFmtId="0" fontId="56" fillId="34" borderId="0" xfId="0" applyFont="1" applyFill="1" applyBorder="1" applyAlignment="1" applyProtection="1">
      <alignment/>
      <protection hidden="1"/>
    </xf>
    <xf numFmtId="189" fontId="57" fillId="34" borderId="0" xfId="0" applyNumberFormat="1" applyFont="1" applyFill="1" applyBorder="1" applyAlignment="1" applyProtection="1">
      <alignment horizontal="left"/>
      <protection hidden="1"/>
    </xf>
    <xf numFmtId="0" fontId="13" fillId="34" borderId="15" xfId="49" applyFont="1" applyFill="1" applyBorder="1" applyAlignment="1" applyProtection="1">
      <alignment/>
      <protection/>
    </xf>
    <xf numFmtId="0" fontId="7" fillId="34" borderId="14" xfId="0" applyFont="1" applyFill="1" applyBorder="1" applyAlignment="1">
      <alignment/>
    </xf>
    <xf numFmtId="0" fontId="15" fillId="34" borderId="16" xfId="0" applyFont="1" applyFill="1" applyBorder="1" applyAlignment="1" applyProtection="1">
      <alignment/>
      <protection hidden="1"/>
    </xf>
    <xf numFmtId="189" fontId="56" fillId="34" borderId="10" xfId="0" applyNumberFormat="1" applyFont="1" applyFill="1" applyBorder="1" applyAlignment="1" applyProtection="1">
      <alignment/>
      <protection hidden="1"/>
    </xf>
    <xf numFmtId="0" fontId="0" fillId="34" borderId="14" xfId="0" applyFont="1" applyFill="1" applyBorder="1" applyAlignment="1" applyProtection="1">
      <alignment/>
      <protection hidden="1"/>
    </xf>
    <xf numFmtId="0" fontId="16" fillId="34" borderId="14" xfId="0" applyFont="1" applyFill="1" applyBorder="1" applyAlignment="1" applyProtection="1">
      <alignment/>
      <protection hidden="1"/>
    </xf>
    <xf numFmtId="0" fontId="0" fillId="34" borderId="14" xfId="0" applyFont="1" applyFill="1" applyBorder="1" applyAlignment="1">
      <alignment/>
    </xf>
    <xf numFmtId="0" fontId="0" fillId="34" borderId="17" xfId="0" applyFont="1" applyFill="1" applyBorder="1" applyAlignment="1" applyProtection="1">
      <alignment/>
      <protection hidden="1"/>
    </xf>
    <xf numFmtId="0" fontId="0" fillId="34" borderId="10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5" fillId="35" borderId="10" xfId="0" applyFont="1" applyFill="1" applyBorder="1" applyAlignment="1" applyProtection="1">
      <alignment horizontal="centerContinuous"/>
      <protection hidden="1"/>
    </xf>
    <xf numFmtId="0" fontId="5" fillId="35" borderId="0" xfId="0" applyFont="1" applyFill="1" applyBorder="1" applyAlignment="1" applyProtection="1">
      <alignment horizontal="centerContinuous"/>
      <protection hidden="1"/>
    </xf>
    <xf numFmtId="0" fontId="17" fillId="35" borderId="0" xfId="0" applyFont="1" applyFill="1" applyBorder="1" applyAlignment="1" applyProtection="1">
      <alignment horizontal="centerContinuous"/>
      <protection hidden="1"/>
    </xf>
    <xf numFmtId="0" fontId="1" fillId="35" borderId="0" xfId="0" applyFont="1" applyFill="1" applyBorder="1" applyAlignment="1">
      <alignment horizontal="centerContinuous"/>
    </xf>
    <xf numFmtId="0" fontId="0" fillId="34" borderId="0" xfId="0" applyFont="1" applyFill="1" applyBorder="1" applyAlignment="1" applyProtection="1">
      <alignment/>
      <protection hidden="1"/>
    </xf>
    <xf numFmtId="188" fontId="0" fillId="33" borderId="0" xfId="0" applyNumberFormat="1" applyFont="1" applyFill="1" applyBorder="1" applyAlignment="1" applyProtection="1">
      <alignment/>
      <protection hidden="1" locked="0"/>
    </xf>
    <xf numFmtId="0" fontId="0" fillId="34" borderId="10" xfId="0" applyFont="1" applyFill="1" applyBorder="1" applyAlignment="1" applyProtection="1">
      <alignment/>
      <protection hidden="1"/>
    </xf>
    <xf numFmtId="0" fontId="5" fillId="35" borderId="0" xfId="0" applyFont="1" applyFill="1" applyBorder="1" applyAlignment="1">
      <alignment horizontal="centerContinuous"/>
    </xf>
    <xf numFmtId="0" fontId="6" fillId="35" borderId="0" xfId="0" applyFont="1" applyFill="1" applyBorder="1" applyAlignment="1">
      <alignment horizontal="centerContinuous"/>
    </xf>
    <xf numFmtId="0" fontId="0" fillId="34" borderId="15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0" fillId="34" borderId="17" xfId="0" applyFont="1" applyFill="1" applyBorder="1" applyAlignment="1">
      <alignment/>
    </xf>
    <xf numFmtId="0" fontId="0" fillId="34" borderId="0" xfId="0" applyFont="1" applyFill="1" applyBorder="1" applyAlignment="1" quotePrefix="1">
      <alignment/>
    </xf>
    <xf numFmtId="0" fontId="0" fillId="34" borderId="11" xfId="0" applyFont="1" applyFill="1" applyBorder="1" applyAlignment="1" applyProtection="1">
      <alignment/>
      <protection hidden="1"/>
    </xf>
    <xf numFmtId="0" fontId="6" fillId="36" borderId="18" xfId="49" applyFont="1" applyFill="1" applyBorder="1" applyAlignment="1" applyProtection="1">
      <alignment/>
      <protection hidden="1"/>
    </xf>
    <xf numFmtId="0" fontId="6" fillId="36" borderId="19" xfId="49" applyFont="1" applyFill="1" applyBorder="1" applyAlignment="1" applyProtection="1">
      <alignment/>
      <protection hidden="1"/>
    </xf>
    <xf numFmtId="0" fontId="3" fillId="35" borderId="0" xfId="0" applyFont="1" applyFill="1" applyBorder="1" applyAlignment="1">
      <alignment horizontal="centerContinuous"/>
    </xf>
    <xf numFmtId="0" fontId="17" fillId="36" borderId="20" xfId="49" applyFont="1" applyFill="1" applyBorder="1" applyAlignment="1" applyProtection="1">
      <alignment/>
      <protection hidden="1"/>
    </xf>
    <xf numFmtId="0" fontId="0" fillId="0" borderId="0" xfId="0" applyAlignment="1" quotePrefix="1">
      <alignment/>
    </xf>
    <xf numFmtId="189" fontId="57" fillId="34" borderId="0" xfId="0" applyNumberFormat="1" applyFont="1" applyFill="1" applyBorder="1" applyAlignment="1" applyProtection="1">
      <alignment horizontal="right"/>
      <protection hidden="1"/>
    </xf>
    <xf numFmtId="187" fontId="4" fillId="37" borderId="0" xfId="0" applyNumberFormat="1" applyFont="1" applyFill="1" applyBorder="1" applyAlignment="1" applyProtection="1">
      <alignment horizontal="center"/>
      <protection hidden="1"/>
    </xf>
    <xf numFmtId="0" fontId="18" fillId="33" borderId="21" xfId="0" applyFont="1" applyFill="1" applyBorder="1" applyAlignment="1" applyProtection="1">
      <alignment/>
      <protection hidden="1" locked="0"/>
    </xf>
    <xf numFmtId="0" fontId="18" fillId="33" borderId="21" xfId="0" applyFont="1" applyFill="1" applyBorder="1" applyAlignment="1" applyProtection="1">
      <alignment horizontal="right"/>
      <protection hidden="1" locked="0"/>
    </xf>
    <xf numFmtId="0" fontId="56" fillId="36" borderId="22" xfId="49" applyFont="1" applyFill="1" applyBorder="1" applyAlignment="1" applyProtection="1">
      <alignment/>
      <protection hidden="1"/>
    </xf>
    <xf numFmtId="0" fontId="56" fillId="36" borderId="23" xfId="49" applyFont="1" applyFill="1" applyBorder="1" applyAlignment="1" applyProtection="1">
      <alignment/>
      <protection/>
    </xf>
    <xf numFmtId="0" fontId="56" fillId="36" borderId="24" xfId="49" applyFont="1" applyFill="1" applyBorder="1" applyAlignment="1" applyProtection="1">
      <alignment/>
      <protection/>
    </xf>
    <xf numFmtId="0" fontId="58" fillId="38" borderId="25" xfId="49" applyFont="1" applyFill="1" applyBorder="1" applyAlignment="1" applyProtection="1">
      <alignment/>
      <protection hidden="1"/>
    </xf>
    <xf numFmtId="0" fontId="59" fillId="38" borderId="26" xfId="49" applyFont="1" applyFill="1" applyBorder="1" applyAlignment="1" applyProtection="1">
      <alignment/>
      <protection hidden="1"/>
    </xf>
    <xf numFmtId="0" fontId="59" fillId="38" borderId="27" xfId="49" applyFont="1" applyFill="1" applyBorder="1" applyAlignment="1" applyProtection="1">
      <alignment/>
      <protection hidden="1"/>
    </xf>
    <xf numFmtId="0" fontId="58" fillId="38" borderId="26" xfId="49" applyFont="1" applyFill="1" applyBorder="1" applyAlignment="1" applyProtection="1">
      <alignment/>
      <protection/>
    </xf>
    <xf numFmtId="0" fontId="58" fillId="38" borderId="27" xfId="49" applyFont="1" applyFill="1" applyBorder="1" applyAlignment="1" applyProtection="1">
      <alignment/>
      <protection/>
    </xf>
    <xf numFmtId="192" fontId="5" fillId="34" borderId="10" xfId="0" applyNumberFormat="1" applyFont="1" applyFill="1" applyBorder="1" applyAlignment="1" applyProtection="1">
      <alignment horizontal="right" indent="1"/>
      <protection hidden="1"/>
    </xf>
    <xf numFmtId="192" fontId="5" fillId="34" borderId="0" xfId="0" applyNumberFormat="1" applyFont="1" applyFill="1" applyBorder="1" applyAlignment="1" applyProtection="1">
      <alignment horizontal="right" indent="1"/>
      <protection hidden="1"/>
    </xf>
    <xf numFmtId="193" fontId="5" fillId="34" borderId="10" xfId="0" applyNumberFormat="1" applyFont="1" applyFill="1" applyBorder="1" applyAlignment="1" applyProtection="1">
      <alignment horizontal="right" indent="1"/>
      <protection hidden="1"/>
    </xf>
    <xf numFmtId="193" fontId="5" fillId="34" borderId="0" xfId="0" applyNumberFormat="1" applyFont="1" applyFill="1" applyBorder="1" applyAlignment="1" applyProtection="1">
      <alignment horizontal="right" indent="1"/>
      <protection hidden="1"/>
    </xf>
  </cellXfs>
  <cellStyles count="49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ollowed Hyperlink" xfId="36"/>
    <cellStyle name="Farve1" xfId="37"/>
    <cellStyle name="Farve2" xfId="38"/>
    <cellStyle name="Farve3" xfId="39"/>
    <cellStyle name="Farve4" xfId="40"/>
    <cellStyle name="Farve5" xfId="41"/>
    <cellStyle name="Farve6" xfId="42"/>
    <cellStyle name="Forklarende tekst" xfId="43"/>
    <cellStyle name="God" xfId="44"/>
    <cellStyle name="Input" xfId="45"/>
    <cellStyle name="Comma" xfId="46"/>
    <cellStyle name="Comma [0]" xfId="47"/>
    <cellStyle name="Kontrollér celle" xfId="48"/>
    <cellStyle name="Hyperlink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www.excel-regneark.dk/" TargetMode="External" /><Relationship Id="rId3" Type="http://schemas.openxmlformats.org/officeDocument/2006/relationships/hyperlink" Target="https://www.excel-regneark.dk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www.excel-regneark.dk/" TargetMode="External" /><Relationship Id="rId3" Type="http://schemas.openxmlformats.org/officeDocument/2006/relationships/hyperlink" Target="https://www.excel-regneark.dk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20</xdr:row>
      <xdr:rowOff>47625</xdr:rowOff>
    </xdr:from>
    <xdr:to>
      <xdr:col>1</xdr:col>
      <xdr:colOff>638175</xdr:colOff>
      <xdr:row>22</xdr:row>
      <xdr:rowOff>9525</xdr:rowOff>
    </xdr:to>
    <xdr:pic>
      <xdr:nvPicPr>
        <xdr:cNvPr id="1" name="Billede 2" descr="navigationhead.pn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05175"/>
          <a:ext cx="13049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20</xdr:row>
      <xdr:rowOff>47625</xdr:rowOff>
    </xdr:from>
    <xdr:to>
      <xdr:col>3</xdr:col>
      <xdr:colOff>9525</xdr:colOff>
      <xdr:row>22</xdr:row>
      <xdr:rowOff>9525</xdr:rowOff>
    </xdr:to>
    <xdr:pic>
      <xdr:nvPicPr>
        <xdr:cNvPr id="1" name="Billede 2" descr="navigationhead.pn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05175"/>
          <a:ext cx="13049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showGridLines="0" showRowColHeaders="0" zoomScalePageLayoutView="0" workbookViewId="0" topLeftCell="A1">
      <selection activeCell="C7" sqref="C7"/>
    </sheetView>
  </sheetViews>
  <sheetFormatPr defaultColWidth="9.140625" defaultRowHeight="12.75"/>
  <cols>
    <col min="1" max="1" width="10.00390625" style="0" customWidth="1"/>
    <col min="2" max="2" width="10.28125" style="0" customWidth="1"/>
    <col min="3" max="3" width="12.7109375" style="0" customWidth="1"/>
    <col min="4" max="4" width="9.00390625" style="0" customWidth="1"/>
    <col min="5" max="5" width="8.28125" style="0" customWidth="1"/>
    <col min="6" max="6" width="10.57421875" style="0" customWidth="1"/>
    <col min="7" max="7" width="12.7109375" style="0" customWidth="1"/>
  </cols>
  <sheetData>
    <row r="1" spans="1:9" ht="12.75">
      <c r="A1" s="37"/>
      <c r="B1" s="56"/>
      <c r="C1" s="56"/>
      <c r="D1" s="36" t="s">
        <v>7</v>
      </c>
      <c r="E1" s="56"/>
      <c r="F1" s="56"/>
      <c r="G1" s="56"/>
      <c r="H1" s="56"/>
      <c r="I1" s="57"/>
    </row>
    <row r="2" spans="1:9" ht="13.5" customHeight="1" thickBot="1">
      <c r="A2" s="52"/>
      <c r="B2" s="44"/>
      <c r="C2" s="44"/>
      <c r="D2" s="58" t="s">
        <v>8</v>
      </c>
      <c r="E2" s="44"/>
      <c r="F2" s="44"/>
      <c r="G2" s="44"/>
      <c r="H2" s="44"/>
      <c r="I2" s="59"/>
    </row>
    <row r="3" spans="1:9" ht="13.5" customHeight="1" thickBot="1">
      <c r="A3" s="43"/>
      <c r="B3" s="63" t="s">
        <v>5</v>
      </c>
      <c r="C3" s="60"/>
      <c r="D3" s="61"/>
      <c r="E3" s="44"/>
      <c r="F3" s="72" t="s">
        <v>6</v>
      </c>
      <c r="G3" s="75"/>
      <c r="H3" s="76"/>
      <c r="I3" s="45"/>
    </row>
    <row r="4" spans="1:9" ht="12.75">
      <c r="A4" s="43"/>
      <c r="B4" s="44"/>
      <c r="C4" s="44"/>
      <c r="D4" s="44"/>
      <c r="E4" s="44"/>
      <c r="F4" s="44"/>
      <c r="G4" s="44"/>
      <c r="H4" s="44"/>
      <c r="I4" s="45"/>
    </row>
    <row r="5" spans="1:9" ht="12.75">
      <c r="A5" s="24"/>
      <c r="B5" s="47" t="s">
        <v>14</v>
      </c>
      <c r="C5" s="48"/>
      <c r="D5" s="48"/>
      <c r="E5" s="47" t="s">
        <v>17</v>
      </c>
      <c r="F5" s="49"/>
      <c r="G5" s="48"/>
      <c r="H5" s="48"/>
      <c r="I5" s="25"/>
    </row>
    <row r="6" spans="1:9" ht="12.75">
      <c r="A6" s="2"/>
      <c r="B6" s="3"/>
      <c r="C6" s="3"/>
      <c r="D6" s="3"/>
      <c r="E6" s="3"/>
      <c r="F6" s="3"/>
      <c r="G6" s="3"/>
      <c r="H6" s="3"/>
      <c r="I6" s="4"/>
    </row>
    <row r="7" spans="1:9" ht="12.75">
      <c r="A7" s="2"/>
      <c r="B7" s="34" t="s">
        <v>18</v>
      </c>
      <c r="C7" s="67">
        <v>2024</v>
      </c>
      <c r="D7" s="3"/>
      <c r="E7" s="3"/>
      <c r="F7" s="3"/>
      <c r="G7" s="3"/>
      <c r="H7" s="3"/>
      <c r="I7" s="4"/>
    </row>
    <row r="8" spans="1:9" ht="12.75">
      <c r="A8" s="2"/>
      <c r="B8" s="3"/>
      <c r="C8" s="3"/>
      <c r="D8" s="3"/>
      <c r="E8" s="3"/>
      <c r="F8" s="3"/>
      <c r="G8" s="3"/>
      <c r="H8" s="3"/>
      <c r="I8" s="4"/>
    </row>
    <row r="9" spans="1:9" ht="12.75">
      <c r="A9" s="77">
        <v>20000</v>
      </c>
      <c r="B9" s="78"/>
      <c r="C9" s="66">
        <f>IF(C7="",0,VLOOKUP($C$7,' '!$A$1:$C$15,2,FALSE))</f>
        <v>3.79</v>
      </c>
      <c r="D9" s="7" t="s">
        <v>0</v>
      </c>
      <c r="E9" s="50"/>
      <c r="F9" s="8" t="s">
        <v>10</v>
      </c>
      <c r="G9" s="51">
        <v>0</v>
      </c>
      <c r="H9" s="7" t="s">
        <v>2</v>
      </c>
      <c r="I9" s="4"/>
    </row>
    <row r="10" spans="1:9" ht="12.75">
      <c r="A10" s="52"/>
      <c r="B10" s="44"/>
      <c r="C10" s="44"/>
      <c r="D10" s="44"/>
      <c r="E10" s="50"/>
      <c r="F10" s="50"/>
      <c r="G10" s="50"/>
      <c r="H10" s="7"/>
      <c r="I10" s="4"/>
    </row>
    <row r="11" spans="1:9" ht="12.75">
      <c r="A11" s="79">
        <f>A9</f>
        <v>20000</v>
      </c>
      <c r="B11" s="80"/>
      <c r="C11" s="66">
        <f>IF(C7="",0,VLOOKUP($C$7,' '!$A$1:$C$15,3,FALSE))</f>
        <v>2.23</v>
      </c>
      <c r="D11" s="7" t="s">
        <v>0</v>
      </c>
      <c r="E11" s="44"/>
      <c r="F11" s="8" t="s">
        <v>3</v>
      </c>
      <c r="G11" s="1">
        <v>1</v>
      </c>
      <c r="H11" s="7" t="str">
        <f>IF(G11&lt;1.99,"dag","dage")</f>
        <v>dag</v>
      </c>
      <c r="I11" s="4"/>
    </row>
    <row r="12" spans="1:9" ht="12.75">
      <c r="A12" s="52"/>
      <c r="B12" s="5"/>
      <c r="C12" s="11"/>
      <c r="D12" s="7"/>
      <c r="E12" s="9"/>
      <c r="F12" s="44"/>
      <c r="G12" s="12"/>
      <c r="H12" s="7"/>
      <c r="I12" s="4"/>
    </row>
    <row r="13" spans="1:9" ht="12.75">
      <c r="A13" s="6"/>
      <c r="B13" s="3"/>
      <c r="C13" s="3"/>
      <c r="D13" s="3"/>
      <c r="E13" s="3"/>
      <c r="F13" s="3"/>
      <c r="G13" s="3"/>
      <c r="H13" s="3"/>
      <c r="I13" s="4"/>
    </row>
    <row r="14" spans="1:9" ht="12.75">
      <c r="A14" s="6"/>
      <c r="B14" s="3"/>
      <c r="C14" s="3"/>
      <c r="D14" s="3"/>
      <c r="E14" s="3"/>
      <c r="F14" s="10"/>
      <c r="G14" s="10"/>
      <c r="H14" s="10"/>
      <c r="I14" s="4"/>
    </row>
    <row r="15" spans="1:9" ht="12.75">
      <c r="A15" s="52"/>
      <c r="B15" s="47" t="s">
        <v>13</v>
      </c>
      <c r="C15" s="48"/>
      <c r="D15" s="48"/>
      <c r="E15" s="3"/>
      <c r="F15" s="53" t="s">
        <v>12</v>
      </c>
      <c r="G15" s="62"/>
      <c r="H15" s="54"/>
      <c r="I15" s="4"/>
    </row>
    <row r="16" spans="1:9" ht="12.75">
      <c r="A16" s="52"/>
      <c r="B16" s="16"/>
      <c r="C16" s="16"/>
      <c r="D16" s="16"/>
      <c r="E16" s="10"/>
      <c r="F16" s="20"/>
      <c r="G16" s="20"/>
      <c r="H16" s="20"/>
      <c r="I16" s="4"/>
    </row>
    <row r="17" spans="1:9" ht="12.75">
      <c r="A17" s="52"/>
      <c r="B17" s="17" t="s">
        <v>1</v>
      </c>
      <c r="C17" s="18">
        <f>IF(G11=1,(C9*G9)-(C11*IF(G18&gt;A9,G18-A9,0)),C18/G11)</f>
        <v>0</v>
      </c>
      <c r="D17" s="19" t="s">
        <v>0</v>
      </c>
      <c r="E17" s="10"/>
      <c r="F17" s="21" t="s">
        <v>1</v>
      </c>
      <c r="G17" s="22">
        <f>G9</f>
        <v>0</v>
      </c>
      <c r="H17" s="20" t="s">
        <v>2</v>
      </c>
      <c r="I17" s="4"/>
    </row>
    <row r="18" spans="1:9" ht="12.75">
      <c r="A18" s="52"/>
      <c r="B18" s="17" t="s">
        <v>4</v>
      </c>
      <c r="C18" s="18">
        <f>IF(G18&lt;=(A9+0.1),(C9*G9)*G11,(C9*IF(G18&gt;A9,A9,0))+(C11*IF(G18&gt;A9,G18-A9,0)))</f>
        <v>0</v>
      </c>
      <c r="D18" s="19" t="s">
        <v>0</v>
      </c>
      <c r="E18" s="10"/>
      <c r="F18" s="21" t="s">
        <v>4</v>
      </c>
      <c r="G18" s="23">
        <f>G9*G11</f>
        <v>0</v>
      </c>
      <c r="H18" s="19" t="s">
        <v>2</v>
      </c>
      <c r="I18" s="4"/>
    </row>
    <row r="19" spans="1:9" ht="12.75">
      <c r="A19" s="52"/>
      <c r="B19" s="16"/>
      <c r="C19" s="16"/>
      <c r="D19" s="16"/>
      <c r="E19" s="3"/>
      <c r="F19" s="19"/>
      <c r="G19" s="19"/>
      <c r="H19" s="19"/>
      <c r="I19" s="4"/>
    </row>
    <row r="20" spans="1:9" ht="12.75">
      <c r="A20" s="52"/>
      <c r="B20" s="44"/>
      <c r="C20" s="44"/>
      <c r="D20" s="13"/>
      <c r="E20" s="13"/>
      <c r="F20" s="13"/>
      <c r="G20" s="14"/>
      <c r="H20" s="3"/>
      <c r="I20" s="4"/>
    </row>
    <row r="21" spans="1:9" ht="12.75">
      <c r="A21" s="52"/>
      <c r="B21" s="50"/>
      <c r="C21" s="50"/>
      <c r="D21" s="44"/>
      <c r="E21" s="44"/>
      <c r="F21" s="44"/>
      <c r="G21" s="50"/>
      <c r="H21" s="50"/>
      <c r="I21" s="4"/>
    </row>
    <row r="22" spans="1:9" ht="12.75">
      <c r="A22" s="26"/>
      <c r="B22" s="55"/>
      <c r="C22" s="55"/>
      <c r="D22" s="55"/>
      <c r="E22" s="55"/>
      <c r="F22" s="55"/>
      <c r="G22" s="55"/>
      <c r="H22" s="55"/>
      <c r="I22" s="15"/>
    </row>
  </sheetData>
  <sheetProtection sheet="1"/>
  <mergeCells count="2">
    <mergeCell ref="A9:B9"/>
    <mergeCell ref="A11:B11"/>
  </mergeCells>
  <dataValidations count="2">
    <dataValidation type="whole" operator="greaterThanOrEqual" allowBlank="1" showErrorMessage="1" errorTitle="Intastnings fejl !!!" error="Du skal mindst køre 1 dag." sqref="G11">
      <formula1>1</formula1>
    </dataValidation>
    <dataValidation type="list" allowBlank="1" showInputMessage="1" showErrorMessage="1" sqref="C7">
      <formula1>År</formula1>
    </dataValidation>
  </dataValidations>
  <hyperlinks>
    <hyperlink ref="F3:H3" location="'Skattepligtig kørsel'!D7" display="        Skattepligtigt kørsels-fradrag"/>
    <hyperlink ref="B3:D3" location="'Skattefri kørsel'!C7" display="        Skattefri Kørsels-godtgørelse"/>
  </hyperlinks>
  <printOptions/>
  <pageMargins left="0.7874015748031497" right="0.7874015748031497" top="0.984251968503937" bottom="0.984251968503937" header="0.5118110236220472" footer="0.5118110236220472"/>
  <pageSetup blackAndWhite="1" horizontalDpi="300" verticalDpi="3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2"/>
  <sheetViews>
    <sheetView showGridLines="0" showRowColHeaders="0" tabSelected="1" zoomScalePageLayoutView="0" workbookViewId="0" topLeftCell="A1">
      <selection activeCell="D7" sqref="D7"/>
    </sheetView>
  </sheetViews>
  <sheetFormatPr defaultColWidth="9.140625" defaultRowHeight="12.75"/>
  <cols>
    <col min="1" max="1" width="10.00390625" style="0" customWidth="1"/>
    <col min="2" max="2" width="1.1484375" style="0" customWidth="1"/>
    <col min="3" max="3" width="8.28125" style="0" customWidth="1"/>
    <col min="4" max="4" width="12.7109375" style="0" customWidth="1"/>
    <col min="5" max="5" width="9.00390625" style="0" customWidth="1"/>
    <col min="6" max="6" width="8.28125" style="0" customWidth="1"/>
    <col min="7" max="7" width="10.57421875" style="0" customWidth="1"/>
    <col min="8" max="8" width="12.7109375" style="0" customWidth="1"/>
  </cols>
  <sheetData>
    <row r="1" spans="1:10" ht="12.75" customHeight="1">
      <c r="A1" s="37"/>
      <c r="B1" s="28"/>
      <c r="C1" s="39"/>
      <c r="D1" s="40"/>
      <c r="E1" s="36" t="s">
        <v>7</v>
      </c>
      <c r="F1" s="41"/>
      <c r="G1" s="41"/>
      <c r="H1" s="39"/>
      <c r="I1" s="39"/>
      <c r="J1" s="42"/>
    </row>
    <row r="2" spans="1:10" ht="13.5" thickBot="1">
      <c r="A2" s="43"/>
      <c r="B2" s="44"/>
      <c r="C2" s="44"/>
      <c r="D2" s="44"/>
      <c r="E2" s="44"/>
      <c r="F2" s="44"/>
      <c r="G2" s="44"/>
      <c r="H2" s="44"/>
      <c r="I2" s="44"/>
      <c r="J2" s="45"/>
    </row>
    <row r="3" spans="1:10" ht="13.5" customHeight="1" thickBot="1">
      <c r="A3" s="43"/>
      <c r="B3" s="44"/>
      <c r="C3" s="72" t="s">
        <v>5</v>
      </c>
      <c r="D3" s="73"/>
      <c r="E3" s="74"/>
      <c r="F3" s="44"/>
      <c r="G3" s="69" t="s">
        <v>6</v>
      </c>
      <c r="H3" s="70"/>
      <c r="I3" s="71"/>
      <c r="J3" s="45"/>
    </row>
    <row r="4" spans="1:10" ht="12.75">
      <c r="A4" s="43"/>
      <c r="B4" s="44"/>
      <c r="C4" s="44"/>
      <c r="D4" s="44"/>
      <c r="E4" s="44"/>
      <c r="F4" s="44"/>
      <c r="G4" s="44"/>
      <c r="H4" s="44"/>
      <c r="I4" s="44"/>
      <c r="J4" s="45"/>
    </row>
    <row r="5" spans="1:10" ht="12.75">
      <c r="A5" s="46"/>
      <c r="B5" s="47"/>
      <c r="C5" s="47" t="s">
        <v>14</v>
      </c>
      <c r="D5" s="48"/>
      <c r="E5" s="48"/>
      <c r="F5" s="47" t="s">
        <v>17</v>
      </c>
      <c r="G5" s="49"/>
      <c r="H5" s="47"/>
      <c r="I5" s="47"/>
      <c r="J5" s="27"/>
    </row>
    <row r="6" spans="1:10" ht="12.75">
      <c r="A6" s="2"/>
      <c r="B6" s="29"/>
      <c r="C6" s="3"/>
      <c r="D6" s="3"/>
      <c r="E6" s="3"/>
      <c r="F6" s="3"/>
      <c r="G6" s="3"/>
      <c r="H6" s="3"/>
      <c r="I6" s="3"/>
      <c r="J6" s="4"/>
    </row>
    <row r="7" spans="1:10" ht="12.75">
      <c r="A7" s="2"/>
      <c r="B7" s="29"/>
      <c r="C7" s="65" t="s">
        <v>18</v>
      </c>
      <c r="D7" s="67">
        <v>2024</v>
      </c>
      <c r="E7" s="3"/>
      <c r="F7" s="3"/>
      <c r="G7" s="3"/>
      <c r="H7" s="3"/>
      <c r="I7" s="3"/>
      <c r="J7" s="4"/>
    </row>
    <row r="8" spans="1:10" ht="12.75">
      <c r="A8" s="2"/>
      <c r="B8" s="29"/>
      <c r="C8" s="65" t="s">
        <v>24</v>
      </c>
      <c r="D8" s="68" t="s">
        <v>25</v>
      </c>
      <c r="E8" s="3"/>
      <c r="F8" s="3"/>
      <c r="G8" s="3"/>
      <c r="H8" s="3"/>
      <c r="I8" s="3"/>
      <c r="J8" s="4"/>
    </row>
    <row r="9" spans="1:10" ht="12.75">
      <c r="A9" s="2"/>
      <c r="B9" s="29"/>
      <c r="C9" s="34"/>
      <c r="D9" s="3"/>
      <c r="E9" s="3"/>
      <c r="F9" s="3"/>
      <c r="G9" s="3"/>
      <c r="H9" s="3"/>
      <c r="I9" s="3"/>
      <c r="J9" s="4"/>
    </row>
    <row r="10" spans="1:10" ht="12.75">
      <c r="A10" s="30">
        <v>0</v>
      </c>
      <c r="B10" s="31" t="s">
        <v>16</v>
      </c>
      <c r="C10" s="34">
        <v>24</v>
      </c>
      <c r="D10" s="66">
        <f>IF(D7="",0,IF(D7="",0,VLOOKUP($D$7,' '!$E$1:$H$15,2,FALSE)))</f>
        <v>0</v>
      </c>
      <c r="E10" s="7" t="s">
        <v>0</v>
      </c>
      <c r="F10" s="50"/>
      <c r="G10" s="8" t="s">
        <v>9</v>
      </c>
      <c r="H10" s="51">
        <v>0</v>
      </c>
      <c r="I10" s="7" t="s">
        <v>2</v>
      </c>
      <c r="J10" s="4"/>
    </row>
    <row r="11" spans="1:10" ht="12.75">
      <c r="A11" s="38">
        <f>C10+1</f>
        <v>25</v>
      </c>
      <c r="B11" s="31" t="s">
        <v>16</v>
      </c>
      <c r="C11" s="34">
        <v>120</v>
      </c>
      <c r="D11" s="66">
        <f>IF(D7="",0,VLOOKUP($D$7,' '!$E$1:$H$15,3,FALSE))</f>
        <v>2.23</v>
      </c>
      <c r="E11" s="7" t="s">
        <v>0</v>
      </c>
      <c r="F11" s="50"/>
      <c r="G11" s="50"/>
      <c r="H11" s="50"/>
      <c r="I11" s="7"/>
      <c r="J11" s="4"/>
    </row>
    <row r="12" spans="1:10" ht="12.75">
      <c r="A12" s="32" t="s">
        <v>15</v>
      </c>
      <c r="B12" s="33"/>
      <c r="C12" s="34">
        <f>C11</f>
        <v>120</v>
      </c>
      <c r="D12" s="66">
        <f>IF(D7="",0,IF(D8="Ja",D11,VLOOKUP($D$7,' '!$E$1:$H$15,4,FALSE)))</f>
        <v>1.12</v>
      </c>
      <c r="E12" s="7" t="s">
        <v>0</v>
      </c>
      <c r="F12" s="44"/>
      <c r="G12" s="8" t="s">
        <v>3</v>
      </c>
      <c r="H12" s="1">
        <v>1</v>
      </c>
      <c r="I12" s="7" t="str">
        <f>IF(H12&lt;1.99,"dag","dage")</f>
        <v>dag</v>
      </c>
      <c r="J12" s="4"/>
    </row>
    <row r="13" spans="1:10" ht="12.75">
      <c r="A13" s="6"/>
      <c r="B13" s="3"/>
      <c r="C13" s="3"/>
      <c r="D13" s="3"/>
      <c r="E13" s="3"/>
      <c r="F13" s="3"/>
      <c r="G13" s="3"/>
      <c r="H13" s="3"/>
      <c r="I13" s="3"/>
      <c r="J13" s="4"/>
    </row>
    <row r="14" spans="1:10" ht="12.75">
      <c r="A14" s="6"/>
      <c r="B14" s="3"/>
      <c r="C14" s="3"/>
      <c r="D14" s="3"/>
      <c r="E14" s="3"/>
      <c r="F14" s="3"/>
      <c r="G14" s="10"/>
      <c r="H14" s="10"/>
      <c r="I14" s="10"/>
      <c r="J14" s="4"/>
    </row>
    <row r="15" spans="1:10" ht="12.75">
      <c r="A15" s="52"/>
      <c r="B15" s="50"/>
      <c r="C15" s="47" t="s">
        <v>11</v>
      </c>
      <c r="D15" s="48"/>
      <c r="E15" s="48"/>
      <c r="F15" s="3"/>
      <c r="G15" s="53" t="s">
        <v>12</v>
      </c>
      <c r="H15" s="54"/>
      <c r="I15" s="54"/>
      <c r="J15" s="4"/>
    </row>
    <row r="16" spans="1:10" ht="12.75">
      <c r="A16" s="52"/>
      <c r="B16" s="50"/>
      <c r="C16" s="16"/>
      <c r="D16" s="16"/>
      <c r="E16" s="16"/>
      <c r="F16" s="10"/>
      <c r="G16" s="20"/>
      <c r="H16" s="20"/>
      <c r="I16" s="20"/>
      <c r="J16" s="4"/>
    </row>
    <row r="17" spans="1:10" ht="12.75">
      <c r="A17" s="52"/>
      <c r="B17" s="50"/>
      <c r="C17" s="17" t="s">
        <v>1</v>
      </c>
      <c r="D17" s="18">
        <f>(D10*IF(H10&lt;$C$10,H10,$C$10))+(D11*IF(IF(H10&lt;$C$10,0,H10-$C$10)&gt;(C11-C10),(C11-C10),IF(H10&lt;$C$10,0,H10-$C$10)))+(D12*IF(H10&gt;$C$12,H10-$C$12,0))</f>
        <v>0</v>
      </c>
      <c r="E17" s="19" t="s">
        <v>0</v>
      </c>
      <c r="F17" s="10"/>
      <c r="G17" s="21" t="s">
        <v>1</v>
      </c>
      <c r="H17" s="22">
        <f>H10</f>
        <v>0</v>
      </c>
      <c r="I17" s="20" t="s">
        <v>2</v>
      </c>
      <c r="J17" s="4"/>
    </row>
    <row r="18" spans="1:10" ht="12.75">
      <c r="A18" s="52"/>
      <c r="B18" s="50"/>
      <c r="C18" s="17" t="s">
        <v>4</v>
      </c>
      <c r="D18" s="18">
        <f>D17*H12</f>
        <v>0</v>
      </c>
      <c r="E18" s="19" t="s">
        <v>0</v>
      </c>
      <c r="F18" s="10"/>
      <c r="G18" s="21" t="s">
        <v>4</v>
      </c>
      <c r="H18" s="23">
        <f>H10*H12</f>
        <v>0</v>
      </c>
      <c r="I18" s="19" t="s">
        <v>2</v>
      </c>
      <c r="J18" s="4"/>
    </row>
    <row r="19" spans="1:10" ht="12.75">
      <c r="A19" s="52"/>
      <c r="B19" s="50"/>
      <c r="C19" s="16"/>
      <c r="D19" s="16"/>
      <c r="E19" s="16"/>
      <c r="F19" s="3"/>
      <c r="G19" s="19"/>
      <c r="H19" s="19"/>
      <c r="I19" s="19"/>
      <c r="J19" s="4"/>
    </row>
    <row r="20" spans="1:10" ht="12.75">
      <c r="A20" s="52"/>
      <c r="B20" s="50"/>
      <c r="C20" s="44"/>
      <c r="D20" s="44"/>
      <c r="E20" s="13"/>
      <c r="F20" s="13"/>
      <c r="G20" s="13"/>
      <c r="H20" s="14"/>
      <c r="I20" s="3"/>
      <c r="J20" s="4"/>
    </row>
    <row r="21" spans="1:10" ht="12.75">
      <c r="A21" s="52"/>
      <c r="B21" s="50"/>
      <c r="C21" s="50"/>
      <c r="D21" s="50"/>
      <c r="E21" s="13"/>
      <c r="F21" s="13"/>
      <c r="G21" s="13"/>
      <c r="H21" s="50"/>
      <c r="I21" s="50"/>
      <c r="J21" s="4"/>
    </row>
    <row r="22" spans="1:10" ht="12.75">
      <c r="A22" s="26"/>
      <c r="B22" s="35"/>
      <c r="C22" s="55"/>
      <c r="D22" s="55"/>
      <c r="E22" s="55"/>
      <c r="F22" s="55"/>
      <c r="G22" s="55"/>
      <c r="H22" s="55"/>
      <c r="I22" s="55"/>
      <c r="J22" s="15"/>
    </row>
  </sheetData>
  <sheetProtection sheet="1"/>
  <dataValidations count="3">
    <dataValidation type="whole" operator="greaterThanOrEqual" allowBlank="1" showErrorMessage="1" errorTitle="Indtastnings fejl !!!" error="Du skal køre mindst 1 dag." sqref="H12">
      <formula1>1</formula1>
    </dataValidation>
    <dataValidation type="list" allowBlank="1" showInputMessage="1" showErrorMessage="1" sqref="D7">
      <formula1>År2</formula1>
    </dataValidation>
    <dataValidation type="list" allowBlank="1" showInputMessage="1" showErrorMessage="1" sqref="D8">
      <formula1>"Ja,Nej"</formula1>
    </dataValidation>
  </dataValidations>
  <hyperlinks>
    <hyperlink ref="G3:I3" location="'Skattepligtig kørsel'!D7" display="        Skattepligtigt kørsels-fradrag"/>
    <hyperlink ref="C3:E3" location="'Skattefri kørsel'!C7" display="        Skattefri Kørsels-godtgørelse"/>
  </hyperlinks>
  <printOptions/>
  <pageMargins left="0.7874015748031497" right="0.7874015748031497" top="0.984251968503937" bottom="0.984251968503937" header="0.5118110236220472" footer="0.5118110236220472"/>
  <pageSetup blackAndWhite="1" horizontalDpi="300" verticalDpi="300"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2:8" ht="12.75">
      <c r="B1" t="s">
        <v>19</v>
      </c>
      <c r="C1" t="s">
        <v>20</v>
      </c>
      <c r="F1" s="64" t="s">
        <v>21</v>
      </c>
      <c r="G1" s="64" t="s">
        <v>22</v>
      </c>
      <c r="H1" t="s">
        <v>23</v>
      </c>
    </row>
    <row r="2" spans="1:8" ht="12.75">
      <c r="A2">
        <v>2024</v>
      </c>
      <c r="B2">
        <v>3.79</v>
      </c>
      <c r="C2">
        <v>2.23</v>
      </c>
      <c r="E2">
        <v>2024</v>
      </c>
      <c r="F2" s="64">
        <v>0</v>
      </c>
      <c r="G2" s="64">
        <v>2.23</v>
      </c>
      <c r="H2">
        <v>1.12</v>
      </c>
    </row>
    <row r="3" spans="1:8" ht="12.75">
      <c r="A3">
        <v>2023</v>
      </c>
      <c r="B3">
        <v>3.73</v>
      </c>
      <c r="C3">
        <v>2.19</v>
      </c>
      <c r="E3">
        <v>2023</v>
      </c>
      <c r="F3" s="64">
        <v>0</v>
      </c>
      <c r="G3" s="64">
        <v>2.19</v>
      </c>
      <c r="H3">
        <v>1.1</v>
      </c>
    </row>
    <row r="4" spans="1:8" ht="12.75">
      <c r="A4" t="s">
        <v>27</v>
      </c>
      <c r="B4">
        <v>3.7</v>
      </c>
      <c r="C4">
        <v>2.17</v>
      </c>
      <c r="E4">
        <v>2022</v>
      </c>
      <c r="F4" s="64">
        <v>0</v>
      </c>
      <c r="G4" s="64">
        <v>2.16</v>
      </c>
      <c r="H4">
        <v>1.08</v>
      </c>
    </row>
    <row r="5" spans="1:8" ht="12.75">
      <c r="A5" t="s">
        <v>26</v>
      </c>
      <c r="B5">
        <v>3.51</v>
      </c>
      <c r="C5">
        <v>1.98</v>
      </c>
      <c r="E5">
        <v>2021</v>
      </c>
      <c r="F5" s="64">
        <v>0</v>
      </c>
      <c r="G5" s="64">
        <v>1.9</v>
      </c>
      <c r="H5">
        <v>0.95</v>
      </c>
    </row>
    <row r="6" spans="1:8" ht="12.75">
      <c r="A6">
        <v>2021</v>
      </c>
      <c r="B6">
        <v>3.44</v>
      </c>
      <c r="C6">
        <v>1.9</v>
      </c>
      <c r="E6">
        <v>2020</v>
      </c>
      <c r="F6" s="64">
        <v>0</v>
      </c>
      <c r="G6" s="64">
        <v>1.96</v>
      </c>
      <c r="H6">
        <v>0.98</v>
      </c>
    </row>
    <row r="7" spans="1:8" ht="12.75">
      <c r="A7">
        <v>2020</v>
      </c>
      <c r="B7">
        <v>3.52</v>
      </c>
      <c r="C7">
        <v>1.96</v>
      </c>
      <c r="E7">
        <v>2019</v>
      </c>
      <c r="F7" s="64">
        <v>0</v>
      </c>
      <c r="G7" s="64">
        <v>1.98</v>
      </c>
      <c r="H7">
        <v>0.99</v>
      </c>
    </row>
    <row r="8" spans="1:8" ht="12.75">
      <c r="A8">
        <v>2019</v>
      </c>
      <c r="B8">
        <v>3.56</v>
      </c>
      <c r="C8">
        <v>1.98</v>
      </c>
      <c r="E8">
        <v>2018</v>
      </c>
      <c r="F8" s="64">
        <v>0</v>
      </c>
      <c r="G8" s="64">
        <v>1.94</v>
      </c>
      <c r="H8">
        <v>0.97</v>
      </c>
    </row>
    <row r="9" spans="1:8" ht="12.75">
      <c r="A9">
        <v>2018</v>
      </c>
      <c r="B9">
        <v>3.54</v>
      </c>
      <c r="C9">
        <v>1.94</v>
      </c>
      <c r="E9">
        <v>2017</v>
      </c>
      <c r="F9" s="64">
        <v>0</v>
      </c>
      <c r="G9" s="64">
        <v>1.93</v>
      </c>
      <c r="H9">
        <v>0.97</v>
      </c>
    </row>
    <row r="10" spans="1:8" ht="12.75">
      <c r="A10">
        <v>2017</v>
      </c>
      <c r="B10">
        <v>3.53</v>
      </c>
      <c r="C10">
        <v>1.93</v>
      </c>
      <c r="E10">
        <v>2016</v>
      </c>
      <c r="F10">
        <v>0</v>
      </c>
      <c r="G10">
        <v>1.99</v>
      </c>
      <c r="H10">
        <v>1</v>
      </c>
    </row>
    <row r="11" spans="1:8" ht="12.75">
      <c r="A11">
        <v>2016</v>
      </c>
      <c r="B11">
        <v>3.63</v>
      </c>
      <c r="C11">
        <v>1.99</v>
      </c>
      <c r="E11">
        <v>2015</v>
      </c>
      <c r="F11">
        <v>0</v>
      </c>
      <c r="G11">
        <v>2.05</v>
      </c>
      <c r="H11">
        <v>1.03</v>
      </c>
    </row>
    <row r="12" spans="1:8" ht="12.75">
      <c r="A12">
        <v>2015</v>
      </c>
      <c r="B12">
        <v>3.7</v>
      </c>
      <c r="C12">
        <v>2.05</v>
      </c>
      <c r="E12">
        <v>2014</v>
      </c>
      <c r="F12">
        <v>0</v>
      </c>
      <c r="G12">
        <v>2.1</v>
      </c>
      <c r="H12">
        <v>1.05</v>
      </c>
    </row>
    <row r="13" spans="1:8" ht="12.75">
      <c r="A13">
        <v>2014</v>
      </c>
      <c r="B13">
        <v>3.73</v>
      </c>
      <c r="C13">
        <v>2.1</v>
      </c>
      <c r="E13">
        <v>2013</v>
      </c>
      <c r="F13">
        <v>0</v>
      </c>
      <c r="G13">
        <v>2.13</v>
      </c>
      <c r="H13">
        <v>1.07</v>
      </c>
    </row>
    <row r="14" spans="1:8" ht="12.75">
      <c r="A14">
        <v>2013</v>
      </c>
      <c r="B14">
        <v>3.82</v>
      </c>
      <c r="C14">
        <v>2.13</v>
      </c>
      <c r="E14">
        <v>2012</v>
      </c>
      <c r="F14">
        <v>0</v>
      </c>
      <c r="G14">
        <v>2.1</v>
      </c>
      <c r="H14">
        <v>1.05</v>
      </c>
    </row>
    <row r="15" spans="1:3" ht="12.75">
      <c r="A15">
        <v>2012</v>
      </c>
      <c r="B15">
        <v>3.8</v>
      </c>
      <c r="C15">
        <v>2.1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Befordring</dc:title>
  <dc:subject>Udregning af befordrings fradrag</dc:subject>
  <dc:creator>Allan Thustrup Mortensen</dc:creator>
  <cp:keywords/>
  <dc:description>Nem og overskuelig måde at udregne befordrings fradrag på.</dc:description>
  <cp:lastModifiedBy>Allan Thustrup Mortensen</cp:lastModifiedBy>
  <cp:lastPrinted>2000-12-14T10:42:56Z</cp:lastPrinted>
  <dcterms:created xsi:type="dcterms:W3CDTF">1996-11-12T13:28:11Z</dcterms:created>
  <dcterms:modified xsi:type="dcterms:W3CDTF">2023-11-28T13:51:26Z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jer">
    <vt:lpwstr>Allan Thustrup Mortensen</vt:lpwstr>
  </property>
  <property fmtid="{D5CDD505-2E9C-101B-9397-08002B2CF9AE}" pid="3" name="Udgiver">
    <vt:lpwstr>http://www.excel-regneark.dk</vt:lpwstr>
  </property>
</Properties>
</file>