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9720" windowHeight="6540" activeTab="0"/>
  </bookViews>
  <sheets>
    <sheet name="Forbrugsudregner" sheetId="1" r:id="rId1"/>
  </sheets>
  <definedNames>
    <definedName name="_xlnm.Print_Area" localSheetId="0">'Forbrugsudregner'!$A$1:$H$22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<sst xmlns="http://schemas.openxmlformats.org/spreadsheetml/2006/main" count="37" uniqueCount="23">
  <si>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Forbrugs type :  </t>
  </si>
  <si>
    <t>Pris pr.</t>
  </si>
  <si>
    <t>kr.</t>
  </si>
  <si>
    <t>Forbrug</t>
  </si>
  <si>
    <t>Pris :</t>
  </si>
  <si>
    <t>Forbrug pr. dag :</t>
  </si>
  <si>
    <t>Forbrug pr. uge :</t>
  </si>
  <si>
    <t>Forbrug pr. Måned :</t>
  </si>
  <si>
    <t>Forbrug pr. År :</t>
  </si>
  <si>
    <t>Aflæsning 1 :</t>
  </si>
  <si>
    <t>Aflæsning 2 :</t>
  </si>
  <si>
    <t>Periode (antal dage) :</t>
  </si>
  <si>
    <t>Faste afgifter pr. år :</t>
  </si>
  <si>
    <t>Dato :</t>
  </si>
  <si>
    <t>Faste afgifter pr dag</t>
  </si>
  <si>
    <t>Budgetteret :</t>
  </si>
  <si>
    <t xml:space="preserve"> </t>
  </si>
  <si>
    <t>Dage</t>
  </si>
  <si>
    <t>Måle enhed :</t>
  </si>
  <si>
    <t>Forbrug Indtil nu :</t>
  </si>
  <si>
    <t xml:space="preserve">          Bemærkninger :</t>
  </si>
  <si>
    <t>Vand</t>
  </si>
  <si>
    <t>M3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</si>
</sst>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000"/>
    <numFmt numFmtId="179" formatCode="####"/>
    <numFmt numFmtId="180" formatCode="dd/mm"/>
    <numFmt numFmtId="181" formatCode="dd\.mm\.yyyy"/>
    <numFmt numFmtId="182" formatCode="mmmmm"/>
    <numFmt numFmtId="183" formatCode="dd\.mm\.yy"/>
    <numFmt numFmtId="184" formatCode="dd/mmm/yyyy"/>
  </numFmts>
  <fonts count="52">
    <font>
      <sz val="10"/>
      <name val="Arial"/>
      <family val="0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9"/>
      <color indexed="9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2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name val="Arial"/>
      <family val="0"/>
    </font>
    <font>
      <b/>
      <u val="single"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30" borderId="3" applyNumberFormat="0" applyAlignment="0" applyProtection="0"/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4" fillId="34" borderId="0" xfId="0" applyNumberFormat="1" applyFont="1" applyFill="1" applyBorder="1" applyAlignment="1" applyProtection="1">
      <alignment horizontal="left"/>
      <protection hidden="1"/>
    </xf>
    <xf numFmtId="4" fontId="11" fillId="35" borderId="0" xfId="0" applyNumberFormat="1" applyFont="1" applyFill="1" applyBorder="1" applyAlignment="1" applyProtection="1">
      <alignment/>
      <protection hidden="1"/>
    </xf>
    <xf numFmtId="4" fontId="12" fillId="35" borderId="0" xfId="0" applyNumberFormat="1" applyFont="1" applyFill="1" applyBorder="1" applyAlignment="1" applyProtection="1">
      <alignment/>
      <protection hidden="1"/>
    </xf>
    <xf numFmtId="4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 applyProtection="1">
      <alignment/>
      <protection hidden="1"/>
    </xf>
    <xf numFmtId="49" fontId="2" fillId="33" borderId="11" xfId="0" applyNumberFormat="1" applyFont="1" applyFill="1" applyBorder="1" applyAlignment="1" applyProtection="1">
      <alignment/>
      <protection hidden="1"/>
    </xf>
    <xf numFmtId="49" fontId="6" fillId="33" borderId="11" xfId="0" applyNumberFormat="1" applyFont="1" applyFill="1" applyBorder="1" applyAlignment="1" applyProtection="1">
      <alignment/>
      <protection hidden="1"/>
    </xf>
    <xf numFmtId="49" fontId="6" fillId="33" borderId="11" xfId="0" applyNumberFormat="1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49" fontId="2" fillId="33" borderId="13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>
      <alignment/>
    </xf>
    <xf numFmtId="0" fontId="0" fillId="33" borderId="14" xfId="0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49" fontId="5" fillId="34" borderId="13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" fontId="3" fillId="33" borderId="0" xfId="0" applyNumberFormat="1" applyFont="1" applyFill="1" applyBorder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180" fontId="1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9" fillId="33" borderId="13" xfId="49" applyFill="1" applyBorder="1" applyAlignment="1" applyProtection="1">
      <alignment/>
      <protection hidden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49" fontId="4" fillId="34" borderId="13" xfId="0" applyNumberFormat="1" applyFont="1" applyFill="1" applyBorder="1" applyAlignment="1" applyProtection="1">
      <alignment/>
      <protection hidden="1"/>
    </xf>
    <xf numFmtId="49" fontId="4" fillId="34" borderId="0" xfId="0" applyNumberFormat="1" applyFont="1" applyFill="1" applyBorder="1" applyAlignment="1" applyProtection="1">
      <alignment/>
      <protection hidden="1"/>
    </xf>
    <xf numFmtId="177" fontId="3" fillId="34" borderId="0" xfId="0" applyNumberFormat="1" applyFont="1" applyFill="1" applyBorder="1" applyAlignment="1" applyProtection="1">
      <alignment/>
      <protection hidden="1"/>
    </xf>
    <xf numFmtId="0" fontId="4" fillId="34" borderId="0" xfId="0" applyNumberFormat="1" applyFont="1" applyFill="1" applyBorder="1" applyAlignment="1" applyProtection="1">
      <alignment/>
      <protection hidden="1"/>
    </xf>
    <xf numFmtId="49" fontId="4" fillId="33" borderId="13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Border="1" applyAlignment="1" applyProtection="1">
      <alignment/>
      <protection hidden="1"/>
    </xf>
    <xf numFmtId="177" fontId="3" fillId="33" borderId="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49" fontId="4" fillId="36" borderId="13" xfId="0" applyNumberFormat="1" applyFont="1" applyFill="1" applyBorder="1" applyAlignment="1" applyProtection="1">
      <alignment/>
      <protection hidden="1"/>
    </xf>
    <xf numFmtId="49" fontId="4" fillId="36" borderId="0" xfId="0" applyNumberFormat="1" applyFont="1" applyFill="1" applyBorder="1" applyAlignment="1" applyProtection="1">
      <alignment/>
      <protection hidden="1"/>
    </xf>
    <xf numFmtId="177" fontId="7" fillId="36" borderId="0" xfId="0" applyNumberFormat="1" applyFont="1" applyFill="1" applyBorder="1" applyAlignment="1" applyProtection="1">
      <alignment/>
      <protection hidden="1"/>
    </xf>
    <xf numFmtId="0" fontId="4" fillId="36" borderId="0" xfId="0" applyNumberFormat="1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14" fillId="33" borderId="0" xfId="49" applyFont="1" applyFill="1" applyBorder="1" applyAlignment="1" applyProtection="1">
      <alignment/>
      <protection/>
    </xf>
    <xf numFmtId="49" fontId="15" fillId="0" borderId="18" xfId="0" applyNumberFormat="1" applyFont="1" applyFill="1" applyBorder="1" applyAlignment="1" applyProtection="1">
      <alignment horizontal="center"/>
      <protection hidden="1" locked="0"/>
    </xf>
    <xf numFmtId="49" fontId="15" fillId="0" borderId="19" xfId="0" applyNumberFormat="1" applyFont="1" applyFill="1" applyBorder="1" applyAlignment="1" applyProtection="1">
      <alignment horizontal="center"/>
      <protection hidden="1" locked="0"/>
    </xf>
    <xf numFmtId="178" fontId="16" fillId="0" borderId="19" xfId="0" applyNumberFormat="1" applyFont="1" applyFill="1" applyBorder="1" applyAlignment="1" applyProtection="1">
      <alignment horizontal="center"/>
      <protection hidden="1" locked="0"/>
    </xf>
    <xf numFmtId="4" fontId="16" fillId="0" borderId="19" xfId="0" applyNumberFormat="1" applyFont="1" applyFill="1" applyBorder="1" applyAlignment="1" applyProtection="1">
      <alignment horizontal="center"/>
      <protection hidden="1" locked="0"/>
    </xf>
    <xf numFmtId="0" fontId="16" fillId="0" borderId="20" xfId="0" applyNumberFormat="1" applyFont="1" applyFill="1" applyBorder="1" applyAlignment="1" applyProtection="1">
      <alignment horizontal="center"/>
      <protection hidden="1" locked="0"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177" fontId="15" fillId="0" borderId="0" xfId="0" applyNumberFormat="1" applyFont="1" applyFill="1" applyBorder="1" applyAlignment="1" applyProtection="1">
      <alignment/>
      <protection hidden="1" locked="0"/>
    </xf>
    <xf numFmtId="177" fontId="15" fillId="0" borderId="0" xfId="0" applyNumberFormat="1" applyFont="1" applyFill="1" applyBorder="1" applyAlignment="1" applyProtection="1">
      <alignment/>
      <protection hidden="1" locked="0"/>
    </xf>
    <xf numFmtId="49" fontId="13" fillId="0" borderId="18" xfId="0" applyNumberFormat="1" applyFont="1" applyFill="1" applyBorder="1" applyAlignment="1" applyProtection="1">
      <alignment/>
      <protection hidden="1" locked="0"/>
    </xf>
    <xf numFmtId="49" fontId="13" fillId="0" borderId="19" xfId="0" applyNumberFormat="1" applyFont="1" applyFill="1" applyBorder="1" applyAlignment="1" applyProtection="1">
      <alignment/>
      <protection hidden="1" locked="0"/>
    </xf>
    <xf numFmtId="0" fontId="13" fillId="0" borderId="19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14" fontId="16" fillId="0" borderId="20" xfId="0" applyNumberFormat="1" applyFont="1" applyFill="1" applyBorder="1" applyAlignment="1" applyProtection="1">
      <alignment horizontal="left"/>
      <protection hidden="1" locked="0"/>
    </xf>
    <xf numFmtId="14" fontId="16" fillId="0" borderId="21" xfId="0" applyNumberFormat="1" applyFont="1" applyFill="1" applyBorder="1" applyAlignment="1" applyProtection="1">
      <alignment horizontal="left"/>
      <protection hidden="1"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2</xdr:col>
      <xdr:colOff>114300</xdr:colOff>
      <xdr:row>22</xdr:row>
      <xdr:rowOff>0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1362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0.421875" style="0" customWidth="1"/>
    <col min="3" max="3" width="12.00390625" style="0" customWidth="1"/>
    <col min="4" max="4" width="8.421875" style="0" customWidth="1"/>
    <col min="6" max="6" width="11.8515625" style="0" bestFit="1" customWidth="1"/>
    <col min="7" max="7" width="11.8515625" style="0" customWidth="1"/>
    <col min="8" max="8" width="13.00390625" style="0" customWidth="1"/>
  </cols>
  <sheetData>
    <row r="1" spans="1:11" ht="12.75">
      <c r="A1" s="10" t="s">
        <v>0</v>
      </c>
      <c r="B1" s="11"/>
      <c r="C1" s="52" t="s">
        <v>21</v>
      </c>
      <c r="D1" s="12" t="s">
        <v>20</v>
      </c>
      <c r="E1" s="13"/>
      <c r="F1" s="60"/>
      <c r="G1" s="60"/>
      <c r="H1" s="14"/>
      <c r="I1" s="6">
        <f>SUM(C7-C6)</f>
        <v>0</v>
      </c>
      <c r="J1" s="6" t="s">
        <v>3</v>
      </c>
      <c r="K1" s="6"/>
    </row>
    <row r="2" spans="1:11" ht="12.75">
      <c r="A2" s="15" t="s">
        <v>18</v>
      </c>
      <c r="B2" s="1"/>
      <c r="C2" s="53" t="s">
        <v>22</v>
      </c>
      <c r="D2" s="16"/>
      <c r="E2" s="16"/>
      <c r="F2" s="61"/>
      <c r="G2" s="61"/>
      <c r="H2" s="17"/>
      <c r="I2" s="6">
        <f>SUM(C4/365)</f>
        <v>0</v>
      </c>
      <c r="J2" s="6" t="s">
        <v>14</v>
      </c>
      <c r="K2" s="6"/>
    </row>
    <row r="3" spans="1:11" ht="12.75">
      <c r="A3" s="15" t="s">
        <v>1</v>
      </c>
      <c r="B3" s="4" t="str">
        <f>IF(C2=0,"",C2)</f>
        <v>M3</v>
      </c>
      <c r="C3" s="54">
        <v>0</v>
      </c>
      <c r="D3" s="1" t="s">
        <v>2</v>
      </c>
      <c r="E3" s="18"/>
      <c r="F3" s="62"/>
      <c r="G3" s="62"/>
      <c r="H3" s="19"/>
      <c r="I3" s="7">
        <f>F7-F6</f>
        <v>1</v>
      </c>
      <c r="J3" s="7" t="s">
        <v>17</v>
      </c>
      <c r="K3" s="7"/>
    </row>
    <row r="4" spans="1:11" ht="12.75">
      <c r="A4" s="15" t="s">
        <v>12</v>
      </c>
      <c r="B4" s="1"/>
      <c r="C4" s="55">
        <v>0</v>
      </c>
      <c r="D4" s="1" t="s">
        <v>2</v>
      </c>
      <c r="E4" s="18"/>
      <c r="F4" s="63"/>
      <c r="G4" s="63"/>
      <c r="H4" s="19"/>
      <c r="I4" s="8"/>
      <c r="J4" s="8"/>
      <c r="K4" s="8"/>
    </row>
    <row r="5" spans="1:11" ht="12.75">
      <c r="A5" s="20"/>
      <c r="B5" s="21"/>
      <c r="C5" s="16"/>
      <c r="D5" s="21"/>
      <c r="E5" s="18"/>
      <c r="F5" s="18"/>
      <c r="G5" s="18"/>
      <c r="H5" s="19"/>
      <c r="I5" s="9"/>
      <c r="J5" s="9"/>
      <c r="K5" s="9"/>
    </row>
    <row r="6" spans="1:8" ht="13.5" customHeight="1">
      <c r="A6" s="22" t="s">
        <v>9</v>
      </c>
      <c r="B6" s="2"/>
      <c r="C6" s="56">
        <v>0</v>
      </c>
      <c r="D6" s="5" t="str">
        <f>IF(C2=0,"",C2)</f>
        <v>M3</v>
      </c>
      <c r="E6" s="3" t="s">
        <v>13</v>
      </c>
      <c r="F6" s="64">
        <v>39448</v>
      </c>
      <c r="G6" s="23"/>
      <c r="H6" s="19"/>
    </row>
    <row r="7" spans="1:8" ht="12.75">
      <c r="A7" s="22" t="s">
        <v>10</v>
      </c>
      <c r="B7" s="2"/>
      <c r="C7" s="57">
        <v>0</v>
      </c>
      <c r="D7" s="5" t="str">
        <f>IF(C2=0,"",C2)</f>
        <v>M3</v>
      </c>
      <c r="E7" s="3" t="s">
        <v>13</v>
      </c>
      <c r="F7" s="65">
        <v>39449</v>
      </c>
      <c r="G7" s="23"/>
      <c r="H7" s="19"/>
    </row>
    <row r="8" spans="1:8" ht="12.75">
      <c r="A8" s="20"/>
      <c r="B8" s="21"/>
      <c r="C8" s="16"/>
      <c r="D8" s="21"/>
      <c r="E8" s="24"/>
      <c r="F8" s="25"/>
      <c r="G8" s="25"/>
      <c r="H8" s="19"/>
    </row>
    <row r="9" spans="1:8" ht="12.75">
      <c r="A9" s="15" t="s">
        <v>11</v>
      </c>
      <c r="B9" s="1"/>
      <c r="C9" s="26">
        <f>IF(F7-F6&gt;0,I3,"0")</f>
        <v>1</v>
      </c>
      <c r="D9" s="27" t="str">
        <f>IF(C9&lt;1.1,"dag","dage")</f>
        <v>dag</v>
      </c>
      <c r="E9" s="1"/>
      <c r="F9" s="28"/>
      <c r="G9" s="29"/>
      <c r="H9" s="19"/>
    </row>
    <row r="10" spans="1:8" ht="12.75">
      <c r="A10" s="30"/>
      <c r="B10" s="21"/>
      <c r="C10" s="16" t="s">
        <v>16</v>
      </c>
      <c r="D10" s="21"/>
      <c r="E10" s="25"/>
      <c r="F10" s="25"/>
      <c r="G10" s="25"/>
      <c r="H10" s="19"/>
    </row>
    <row r="11" spans="1:8" ht="12.75">
      <c r="A11" s="31"/>
      <c r="B11" s="32"/>
      <c r="C11" s="16" t="s">
        <v>16</v>
      </c>
      <c r="D11" s="21"/>
      <c r="E11" s="25"/>
      <c r="F11" s="25"/>
      <c r="G11" s="25"/>
      <c r="H11" s="19"/>
    </row>
    <row r="12" spans="1:8" ht="12.75">
      <c r="A12" s="33" t="s">
        <v>5</v>
      </c>
      <c r="B12" s="34"/>
      <c r="C12" s="35">
        <f>SUM(I1/C9)</f>
        <v>0</v>
      </c>
      <c r="D12" s="36" t="str">
        <f>IF(C2=0,"",C2)</f>
        <v>M3</v>
      </c>
      <c r="E12" s="34" t="s">
        <v>4</v>
      </c>
      <c r="F12" s="35">
        <f>SUM(C3*C12+I2)</f>
        <v>0</v>
      </c>
      <c r="G12" s="34" t="s">
        <v>2</v>
      </c>
      <c r="H12" s="19"/>
    </row>
    <row r="13" spans="1:8" ht="12.75">
      <c r="A13" s="33" t="s">
        <v>6</v>
      </c>
      <c r="B13" s="34"/>
      <c r="C13" s="35">
        <f>SUM(C12*7)</f>
        <v>0</v>
      </c>
      <c r="D13" s="36" t="str">
        <f>IF(C2=0,"",C2)</f>
        <v>M3</v>
      </c>
      <c r="E13" s="34" t="s">
        <v>4</v>
      </c>
      <c r="F13" s="35">
        <f>SUM(F12*7)</f>
        <v>0</v>
      </c>
      <c r="G13" s="34" t="s">
        <v>2</v>
      </c>
      <c r="H13" s="19"/>
    </row>
    <row r="14" spans="1:8" ht="12.75">
      <c r="A14" s="33" t="s">
        <v>7</v>
      </c>
      <c r="B14" s="34"/>
      <c r="C14" s="35">
        <f>SUM(C15/12)</f>
        <v>0</v>
      </c>
      <c r="D14" s="36" t="str">
        <f>IF(C2=0,"",C2)</f>
        <v>M3</v>
      </c>
      <c r="E14" s="34" t="s">
        <v>4</v>
      </c>
      <c r="F14" s="35">
        <f>SUM(F15/12)</f>
        <v>0</v>
      </c>
      <c r="G14" s="34" t="s">
        <v>2</v>
      </c>
      <c r="H14" s="19"/>
    </row>
    <row r="15" spans="1:8" ht="12.75">
      <c r="A15" s="33" t="s">
        <v>8</v>
      </c>
      <c r="B15" s="34"/>
      <c r="C15" s="35">
        <f>SUM(C12*365)</f>
        <v>0</v>
      </c>
      <c r="D15" s="36" t="str">
        <f>IF(C2=0,"",C2)</f>
        <v>M3</v>
      </c>
      <c r="E15" s="34" t="s">
        <v>4</v>
      </c>
      <c r="F15" s="35">
        <f>SUM(F12*365)</f>
        <v>0</v>
      </c>
      <c r="G15" s="34" t="s">
        <v>2</v>
      </c>
      <c r="H15" s="19"/>
    </row>
    <row r="16" spans="1:8" ht="12.75">
      <c r="A16" s="37"/>
      <c r="B16" s="38"/>
      <c r="C16" s="39"/>
      <c r="D16" s="40"/>
      <c r="E16" s="38"/>
      <c r="F16" s="39"/>
      <c r="G16" s="38"/>
      <c r="H16" s="19"/>
    </row>
    <row r="17" spans="1:8" ht="12.75">
      <c r="A17" s="41" t="s">
        <v>19</v>
      </c>
      <c r="B17" s="42"/>
      <c r="C17" s="43">
        <f>SUM(C12*C9)</f>
        <v>0</v>
      </c>
      <c r="D17" s="44" t="str">
        <f>IF(C2=0,"",C2)</f>
        <v>M3</v>
      </c>
      <c r="E17" s="42" t="s">
        <v>4</v>
      </c>
      <c r="F17" s="43">
        <f>SUM(F12*C9)</f>
        <v>0</v>
      </c>
      <c r="G17" s="42" t="s">
        <v>2</v>
      </c>
      <c r="H17" s="19"/>
    </row>
    <row r="18" spans="1:8" ht="12.75">
      <c r="A18" s="45" t="s">
        <v>15</v>
      </c>
      <c r="B18" s="46"/>
      <c r="C18" s="58">
        <v>0</v>
      </c>
      <c r="D18" s="44" t="str">
        <f>IF(C2=0,"",C2)</f>
        <v>M3</v>
      </c>
      <c r="E18" s="46" t="s">
        <v>4</v>
      </c>
      <c r="F18" s="59">
        <v>0</v>
      </c>
      <c r="G18" s="46" t="s">
        <v>2</v>
      </c>
      <c r="H18" s="19"/>
    </row>
    <row r="19" spans="1:8" ht="12.75">
      <c r="A19" s="47"/>
      <c r="B19" s="25"/>
      <c r="C19" s="25"/>
      <c r="D19" s="25"/>
      <c r="E19" s="25"/>
      <c r="F19" s="25"/>
      <c r="G19" s="25"/>
      <c r="H19" s="19"/>
    </row>
    <row r="20" spans="1:8" ht="12.75">
      <c r="A20" s="47"/>
      <c r="B20" s="25"/>
      <c r="C20" s="25"/>
      <c r="D20" s="25"/>
      <c r="E20" s="25"/>
      <c r="F20" s="25"/>
      <c r="G20" s="25"/>
      <c r="H20" s="19"/>
    </row>
    <row r="21" spans="1:8" ht="12.75">
      <c r="A21" s="51"/>
      <c r="B21" s="25"/>
      <c r="C21" s="25"/>
      <c r="D21" s="25"/>
      <c r="E21" s="25"/>
      <c r="F21" s="25"/>
      <c r="G21" s="25"/>
      <c r="H21" s="19"/>
    </row>
    <row r="22" spans="1:8" ht="12.75">
      <c r="A22" s="48"/>
      <c r="B22" s="49"/>
      <c r="C22" s="49"/>
      <c r="D22" s="49"/>
      <c r="E22" s="49"/>
      <c r="F22" s="49"/>
      <c r="G22" s="49"/>
      <c r="H22" s="50"/>
    </row>
  </sheetData>
  <sheetProtection sheet="1" objects="1" scenarios="1"/>
  <dataValidations count="5">
    <dataValidation type="list" allowBlank="1" sqref="C2">
      <formula1>"M3,Liter,Gram,Kg,Ton,MWh,kWh,Enheder,"</formula1>
    </dataValidation>
    <dataValidation type="list" allowBlank="1" sqref="C1">
      <formula1>"Olie,Fjernvarme,Petroleum,Gas,Brænde,Briketter,Træpiller,Halm,Korn,Elvarme,El,Belysning,Vand,Vandafledning,"</formula1>
    </dataValidation>
    <dataValidation allowBlank="1" showErrorMessage="1" sqref="C18"/>
    <dataValidation type="date" operator="greaterThan" allowBlank="1" showInputMessage="1" showErrorMessage="1" errorTitle="Rubrikken DATO" error="F.eks. 01-02-99" sqref="F7">
      <formula1>35796</formula1>
    </dataValidation>
    <dataValidation type="date" operator="greaterThan" allowBlank="1" showInputMessage="1" showErrorMessage="1" errorTitle="Rubrikken DATO" error="F.eks. 01-01-1999" sqref="F6">
      <formula1>35796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Forbrugsudregner</dc:title>
  <dc:subject>Udregning af forbrugsafgifter</dc:subject>
  <dc:creator>Allan Thustrup Mortensen</dc:creator>
  <cp:keywords/>
  <dc:description>Nem og overskuelig måde at udregne dit årsforbrug på.
</dc:description>
  <cp:lastModifiedBy>Allan T. Mortensen</cp:lastModifiedBy>
  <cp:lastPrinted>2007-03-19T17:27:49Z</cp:lastPrinted>
  <dcterms:created xsi:type="dcterms:W3CDTF">1998-12-05T09:59:28Z</dcterms:created>
  <dcterms:modified xsi:type="dcterms:W3CDTF">2018-06-05T08:34:21Z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